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ksha\Downloads\"/>
    </mc:Choice>
  </mc:AlternateContent>
  <xr:revisionPtr revIDLastSave="0" documentId="13_ncr:1_{4952C3D3-4174-4F72-B11F-689D47D71855}" xr6:coauthVersionLast="47" xr6:coauthVersionMax="47" xr10:uidLastSave="{00000000-0000-0000-0000-000000000000}"/>
  <bookViews>
    <workbookView xWindow="-120" yWindow="-120" windowWidth="29040" windowHeight="15720" xr2:uid="{271CEAD7-6A8F-427E-BBAA-DEF5B55CB6E1}"/>
  </bookViews>
  <sheets>
    <sheet name="DIRF" sheetId="1" r:id="rId1"/>
    <sheet name="Portfolio" sheetId="2" r:id="rId2"/>
  </sheets>
  <definedNames>
    <definedName name="_xlnm._FilterDatabase" localSheetId="1" hidden="1">Portfolio!$A$1:$BT$3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AB16" i="2"/>
  <c r="E8" i="1"/>
  <c r="E7" i="1"/>
  <c r="D9" i="1" l="1"/>
  <c r="B9" i="1"/>
  <c r="E9" i="1"/>
  <c r="B8" i="1"/>
  <c r="F7" i="1"/>
  <c r="B7" i="1"/>
  <c r="F8" i="1" l="1"/>
  <c r="F9" i="1" s="1"/>
  <c r="F2" i="1"/>
  <c r="B4" i="1"/>
  <c r="B3" i="1"/>
  <c r="B2" i="1"/>
  <c r="E4" i="1"/>
  <c r="D4" i="1"/>
  <c r="F3" i="1" l="1"/>
  <c r="F4" i="1" s="1"/>
</calcChain>
</file>

<file path=xl/sharedStrings.xml><?xml version="1.0" encoding="utf-8"?>
<sst xmlns="http://schemas.openxmlformats.org/spreadsheetml/2006/main" count="290" uniqueCount="119">
  <si>
    <t>Date</t>
  </si>
  <si>
    <t>Issuer</t>
  </si>
  <si>
    <t>Index Weight</t>
  </si>
  <si>
    <t>Portfolio Weight</t>
  </si>
  <si>
    <t>Replication Factor</t>
  </si>
  <si>
    <t>Cash and Cash Equivalents</t>
  </si>
  <si>
    <t>Total</t>
  </si>
  <si>
    <t>Scheme Name</t>
  </si>
  <si>
    <t>Zerodha Nifty 1D Rate Liquid ETF</t>
  </si>
  <si>
    <t>G-Sec / T-Bills</t>
  </si>
  <si>
    <t>Nav Date</t>
  </si>
  <si>
    <t>Client Code</t>
  </si>
  <si>
    <t>Scheme Code</t>
  </si>
  <si>
    <t>Security Code</t>
  </si>
  <si>
    <t>ISIN</t>
  </si>
  <si>
    <t>Security Name</t>
  </si>
  <si>
    <t>Security Type</t>
  </si>
  <si>
    <t>Security Type Name</t>
  </si>
  <si>
    <t>Industry</t>
  </si>
  <si>
    <t>Basic Industry</t>
  </si>
  <si>
    <t>Quantity</t>
  </si>
  <si>
    <t>Face Value Per Unit (Rs.)</t>
  </si>
  <si>
    <t>Previous Market Price</t>
  </si>
  <si>
    <t>Current Market Price</t>
  </si>
  <si>
    <t>Price Difference</t>
  </si>
  <si>
    <t>Price Variance between Previous &amp; Current (%)</t>
  </si>
  <si>
    <t>Pr_day_Yield</t>
  </si>
  <si>
    <t>Yield</t>
  </si>
  <si>
    <t>Average Unit Cost (Rs.)</t>
  </si>
  <si>
    <t>Total Book Cost (Rs.)</t>
  </si>
  <si>
    <t>Ammortised Book Cost (Rs.)</t>
  </si>
  <si>
    <t>Total Market Value (Rs.)</t>
  </si>
  <si>
    <t>Total Face Value</t>
  </si>
  <si>
    <t>Unrealised Gain/(Loss) for the day</t>
  </si>
  <si>
    <t>Income for the day</t>
  </si>
  <si>
    <t>Cummulative Unrealised Gain/(Loss) (Rs.)</t>
  </si>
  <si>
    <t>% to Net assests</t>
  </si>
  <si>
    <t>% to Investment</t>
  </si>
  <si>
    <t>Accrued Interest</t>
  </si>
  <si>
    <t>Accretion of Premium/Discount</t>
  </si>
  <si>
    <t>Price Date</t>
  </si>
  <si>
    <t>Rating</t>
  </si>
  <si>
    <t>Coupon Rate</t>
  </si>
  <si>
    <t>Previous IP Date</t>
  </si>
  <si>
    <t>Next  IP Date</t>
  </si>
  <si>
    <t>Final Maturity</t>
  </si>
  <si>
    <t>Residual Maturity Period (Days)</t>
  </si>
  <si>
    <t>Maturity / Put / Call / Reset Option</t>
  </si>
  <si>
    <t>Classification of Maturity / Put / Call / Reset Option</t>
  </si>
  <si>
    <t>Listed / Unlisted</t>
  </si>
  <si>
    <t>Illiquidty bps</t>
  </si>
  <si>
    <t>CBV Matrix</t>
  </si>
  <si>
    <t>Issuer Name</t>
  </si>
  <si>
    <t>Exchange</t>
  </si>
  <si>
    <t>Rating Crisil</t>
  </si>
  <si>
    <t>Rating ICRA</t>
  </si>
  <si>
    <t>Yield Crisil</t>
  </si>
  <si>
    <t>Yield ICRA</t>
  </si>
  <si>
    <t>Price Crisil</t>
  </si>
  <si>
    <t>Price ICRA</t>
  </si>
  <si>
    <t>Modified Duration Crisil</t>
  </si>
  <si>
    <t>Modified Duration ICRA</t>
  </si>
  <si>
    <t>Macaulay Duration Crisil</t>
  </si>
  <si>
    <t>Macaulay Duration ICRA</t>
  </si>
  <si>
    <t>Stock Exchange</t>
  </si>
  <si>
    <t>Average Yield</t>
  </si>
  <si>
    <t>Average Modified Duration</t>
  </si>
  <si>
    <t>Average Macaulay Duration</t>
  </si>
  <si>
    <t>Average Price</t>
  </si>
  <si>
    <t>Crisil and ICRA price</t>
  </si>
  <si>
    <t>Crisil and ICRA price Variance in %</t>
  </si>
  <si>
    <t>Variance between Own trade and Average Price</t>
  </si>
  <si>
    <t>Variance between Own trade and Average Price in %</t>
  </si>
  <si>
    <t>Listed Country</t>
  </si>
  <si>
    <t>Currency Code</t>
  </si>
  <si>
    <t>Currency Description</t>
  </si>
  <si>
    <t>Currency rate</t>
  </si>
  <si>
    <t>Base currency</t>
  </si>
  <si>
    <t>AUM</t>
  </si>
  <si>
    <t>Units</t>
  </si>
  <si>
    <t>Cash &amp; Cash Equivalent:</t>
  </si>
  <si>
    <t>0.00%</t>
  </si>
  <si>
    <t>LISTED</t>
  </si>
  <si>
    <t>India</t>
  </si>
  <si>
    <t>INR</t>
  </si>
  <si>
    <t>Indian Rupee</t>
  </si>
  <si>
    <t>L14</t>
  </si>
  <si>
    <t>COLLATERALISED BORROWING AND LENDIN</t>
  </si>
  <si>
    <t>Others</t>
  </si>
  <si>
    <t xml:space="preserve">Maturity </t>
  </si>
  <si>
    <t>UNLISTED</t>
  </si>
  <si>
    <t>Clearing Corporation of India Limited</t>
  </si>
  <si>
    <t>FUND SPECIFIC PRICES</t>
  </si>
  <si>
    <t>ZLIQD</t>
  </si>
  <si>
    <t>Y802</t>
  </si>
  <si>
    <t>ZERODHA NIFTY 1D RATE LIQUID ETF</t>
  </si>
  <si>
    <t>L8A</t>
  </si>
  <si>
    <t>TREASURY BILLS</t>
  </si>
  <si>
    <t>Sovereign</t>
  </si>
  <si>
    <t>Government of India</t>
  </si>
  <si>
    <t>ZLTGC</t>
  </si>
  <si>
    <t>Y813</t>
  </si>
  <si>
    <t>Zerodha Nifty 8-13 Yr G-Sec ETF</t>
  </si>
  <si>
    <t>IN0020250026</t>
  </si>
  <si>
    <t>6.33% INDIA GOVT BOND 05MAY2035 GSEC</t>
  </si>
  <si>
    <t>L8</t>
  </si>
  <si>
    <t>Fixed rates bonds - Government</t>
  </si>
  <si>
    <t>IN0020240126</t>
  </si>
  <si>
    <t>6.79% INDIA GOV BOND 07OCT2034 GSEC</t>
  </si>
  <si>
    <t>Note- CCIL TREPS Margin kept in the form of T-Bills is part of 'G-sec/Tbills'</t>
  </si>
  <si>
    <t>GOVERNMENT OF INDIA</t>
  </si>
  <si>
    <t>IN0020250091</t>
  </si>
  <si>
    <t>6.48% GOVT 06-Oct-2035</t>
  </si>
  <si>
    <t>IDIA00356150</t>
  </si>
  <si>
    <t>TREP/311225</t>
  </si>
  <si>
    <t>0.00</t>
  </si>
  <si>
    <t>IN002025X281</t>
  </si>
  <si>
    <t>91 DAYS T-BILL - 08JAN2026</t>
  </si>
  <si>
    <t>Note- Accrued interest for coupon bearing securities is part of Cash and Cash Equivalent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</si>
</sst>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m\/d\/yyyy"/>
    <numFmt numFmtId="165" formatCode="##,##0.00;\-##,##0.00;0.00"/>
    <numFmt numFmtId="166" formatCode="0.00\%;\-0.00\%;0.00\%"/>
    <numFmt numFmtId="167" formatCode="0.00\%;0.00\%;0.00\%"/>
    <numFmt numFmtId="168" formatCode="##,##0.0000;\-##,##0.0000;0.0000"/>
    <numFmt numFmtId="169" formatCode="##,##0.000000;\-##,##0.000000;0.000000"/>
    <numFmt numFmtId="170" formatCode="#,##0.0_ ;\-#,##0.0\ "/>
    <numFmt numFmtId="171" formatCode="#,##0.00000000_ ;\-#,##0.00000000\ "/>
    <numFmt numFmtId="172" formatCode="0.00_ ;\-0.00\ "/>
    <numFmt numFmtId="173" formatCode="0.000\%;\-0.000\%;0.000\%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theme="1"/>
      <name val="Aptos Narrow"/>
      <scheme val="minor"/>
    </font>
    <font>
      <i/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14" fontId="0" fillId="0" borderId="0" xfId="0" applyNumberFormat="1"/>
    <xf numFmtId="49" fontId="3" fillId="2" borderId="1" xfId="0" applyNumberFormat="1" applyFont="1" applyFill="1" applyBorder="1" applyAlignment="1">
      <alignment horizontal="left"/>
    </xf>
    <xf numFmtId="43" fontId="0" fillId="0" borderId="0" xfId="1" applyFont="1"/>
    <xf numFmtId="164" fontId="4" fillId="3" borderId="2" xfId="0" applyNumberFormat="1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left"/>
    </xf>
    <xf numFmtId="165" fontId="4" fillId="3" borderId="2" xfId="0" applyNumberFormat="1" applyFont="1" applyFill="1" applyBorder="1" applyAlignment="1">
      <alignment horizontal="right"/>
    </xf>
    <xf numFmtId="166" fontId="4" fillId="3" borderId="2" xfId="0" applyNumberFormat="1" applyFont="1" applyFill="1" applyBorder="1" applyAlignment="1">
      <alignment horizontal="right"/>
    </xf>
    <xf numFmtId="167" fontId="4" fillId="3" borderId="2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left"/>
    </xf>
    <xf numFmtId="15" fontId="4" fillId="3" borderId="2" xfId="0" applyNumberFormat="1" applyFont="1" applyFill="1" applyBorder="1" applyAlignment="1">
      <alignment horizontal="left"/>
    </xf>
    <xf numFmtId="168" fontId="4" fillId="3" borderId="2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right"/>
    </xf>
    <xf numFmtId="169" fontId="4" fillId="3" borderId="2" xfId="0" applyNumberFormat="1" applyFont="1" applyFill="1" applyBorder="1" applyAlignment="1">
      <alignment horizontal="right"/>
    </xf>
    <xf numFmtId="0" fontId="5" fillId="3" borderId="0" xfId="0" applyFont="1" applyFill="1" applyAlignment="1">
      <alignment horizontal="left"/>
    </xf>
    <xf numFmtId="39" fontId="0" fillId="0" borderId="0" xfId="0" applyNumberFormat="1"/>
    <xf numFmtId="0" fontId="6" fillId="0" borderId="0" xfId="0" applyFont="1"/>
    <xf numFmtId="14" fontId="6" fillId="0" borderId="0" xfId="0" applyNumberFormat="1" applyFont="1"/>
    <xf numFmtId="43" fontId="6" fillId="0" borderId="0" xfId="1" applyFont="1"/>
    <xf numFmtId="165" fontId="0" fillId="0" borderId="0" xfId="0" applyNumberFormat="1"/>
    <xf numFmtId="170" fontId="0" fillId="0" borderId="0" xfId="0" applyNumberFormat="1"/>
    <xf numFmtId="0" fontId="7" fillId="0" borderId="0" xfId="0" applyFont="1"/>
    <xf numFmtId="171" fontId="0" fillId="0" borderId="0" xfId="0" applyNumberFormat="1"/>
    <xf numFmtId="172" fontId="0" fillId="0" borderId="0" xfId="0" applyNumberFormat="1"/>
    <xf numFmtId="173" fontId="4" fillId="3" borderId="2" xfId="0" applyNumberFormat="1" applyFont="1" applyFill="1" applyBorder="1" applyAlignment="1">
      <alignment horizontal="right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FD575-35F8-4DA1-871B-39B6F00B8C24}">
  <dimension ref="A1:H10"/>
  <sheetViews>
    <sheetView tabSelected="1" zoomScaleNormal="100" workbookViewId="0">
      <selection activeCell="A11" sqref="A11"/>
    </sheetView>
  </sheetViews>
  <sheetFormatPr defaultColWidth="8.85546875" defaultRowHeight="15" x14ac:dyDescent="0.25"/>
  <cols>
    <col min="1" max="1" width="69" bestFit="1" customWidth="1"/>
    <col min="2" max="2" width="10.42578125" bestFit="1" customWidth="1"/>
    <col min="3" max="3" width="25.140625" bestFit="1" customWidth="1"/>
    <col min="4" max="4" width="12.85546875" bestFit="1" customWidth="1"/>
    <col min="5" max="5" width="15.85546875" bestFit="1" customWidth="1"/>
    <col min="6" max="6" width="17.5703125" bestFit="1" customWidth="1"/>
  </cols>
  <sheetData>
    <row r="1" spans="1:8" x14ac:dyDescent="0.25">
      <c r="A1" s="1" t="s">
        <v>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8" x14ac:dyDescent="0.25">
      <c r="A2" t="s">
        <v>8</v>
      </c>
      <c r="B2" s="2">
        <f>Portfolio!$A$2</f>
        <v>46022</v>
      </c>
      <c r="C2" t="s">
        <v>9</v>
      </c>
      <c r="D2" s="4">
        <v>0</v>
      </c>
      <c r="E2" s="4">
        <v>0.51278195650628</v>
      </c>
      <c r="F2" s="4">
        <f>IF(D2&lt;E2,D2,E2)</f>
        <v>0</v>
      </c>
    </row>
    <row r="3" spans="1:8" x14ac:dyDescent="0.25">
      <c r="A3" t="s">
        <v>8</v>
      </c>
      <c r="B3" s="2">
        <f>Portfolio!$A$2</f>
        <v>46022</v>
      </c>
      <c r="C3" t="s">
        <v>5</v>
      </c>
      <c r="D3" s="4">
        <v>100</v>
      </c>
      <c r="E3" s="4">
        <f>Portfolio!AB2</f>
        <v>99.486956758334301</v>
      </c>
      <c r="F3" s="4">
        <f>IF(D3&lt;E3,D3,E3)</f>
        <v>99.486956758334301</v>
      </c>
    </row>
    <row r="4" spans="1:8" x14ac:dyDescent="0.25">
      <c r="A4" s="17" t="s">
        <v>8</v>
      </c>
      <c r="B4" s="18">
        <f>Portfolio!$A$2</f>
        <v>46022</v>
      </c>
      <c r="C4" s="17" t="s">
        <v>6</v>
      </c>
      <c r="D4" s="19">
        <f>SUM(D2:D3)</f>
        <v>100</v>
      </c>
      <c r="E4" s="19">
        <f>SUM(E2:E3)</f>
        <v>99.999738714840575</v>
      </c>
      <c r="F4" s="19">
        <f>SUM(F2:F3)</f>
        <v>99.486956758334301</v>
      </c>
      <c r="H4" s="26"/>
    </row>
    <row r="5" spans="1:8" x14ac:dyDescent="0.25">
      <c r="A5" s="22" t="s">
        <v>109</v>
      </c>
      <c r="B5" s="18"/>
      <c r="C5" s="17"/>
      <c r="D5" s="19"/>
      <c r="E5" s="19"/>
      <c r="F5" s="19"/>
    </row>
    <row r="7" spans="1:8" x14ac:dyDescent="0.25">
      <c r="A7" t="s">
        <v>102</v>
      </c>
      <c r="B7" s="2">
        <f>Portfolio!$A$2</f>
        <v>46022</v>
      </c>
      <c r="C7" t="s">
        <v>9</v>
      </c>
      <c r="D7" s="4">
        <v>100</v>
      </c>
      <c r="E7" s="4">
        <f>(SUM(Portfolio!W8:W10)/Portfolio!BR8)*100</f>
        <v>98.635855243975186</v>
      </c>
      <c r="F7" s="4">
        <f>IF(D7&lt;E7,D7,E7)</f>
        <v>98.635855243975186</v>
      </c>
    </row>
    <row r="8" spans="1:8" x14ac:dyDescent="0.25">
      <c r="A8" t="s">
        <v>102</v>
      </c>
      <c r="B8" s="2">
        <f>Portfolio!$A$2</f>
        <v>46022</v>
      </c>
      <c r="C8" t="s">
        <v>5</v>
      </c>
      <c r="D8" s="4">
        <v>0</v>
      </c>
      <c r="E8" s="4">
        <f>(Portfolio!BT7+Portfolio!W7)/Portfolio!BR7*100</f>
        <v>1.3641447560248203</v>
      </c>
      <c r="F8" s="4">
        <f>IF(D8&lt;E8,D8,E8)</f>
        <v>0</v>
      </c>
    </row>
    <row r="9" spans="1:8" x14ac:dyDescent="0.25">
      <c r="A9" s="17" t="s">
        <v>102</v>
      </c>
      <c r="B9" s="18">
        <f>Portfolio!$A$2</f>
        <v>46022</v>
      </c>
      <c r="C9" s="17" t="s">
        <v>6</v>
      </c>
      <c r="D9" s="19">
        <f>SUM(D7:D8)</f>
        <v>100</v>
      </c>
      <c r="E9" s="19">
        <f>SUM(E7:E8)</f>
        <v>100</v>
      </c>
      <c r="F9" s="19">
        <f>SUM(F7:F8)</f>
        <v>98.635855243975186</v>
      </c>
    </row>
    <row r="10" spans="1:8" x14ac:dyDescent="0.25">
      <c r="A10" s="22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7AD68-2843-483B-BD86-5621716469F2}">
  <dimension ref="A1:BT18"/>
  <sheetViews>
    <sheetView topLeftCell="R1" workbookViewId="0">
      <selection activeCell="AB3" sqref="AB3"/>
    </sheetView>
  </sheetViews>
  <sheetFormatPr defaultColWidth="8.85546875" defaultRowHeight="15" x14ac:dyDescent="0.25"/>
  <cols>
    <col min="1" max="1" width="9.85546875" bestFit="1" customWidth="1"/>
    <col min="2" max="2" width="10.140625" bestFit="1" customWidth="1"/>
    <col min="3" max="3" width="12.28515625" bestFit="1" customWidth="1"/>
    <col min="4" max="4" width="32.42578125" bestFit="1" customWidth="1"/>
    <col min="5" max="6" width="12.7109375" bestFit="1" customWidth="1"/>
    <col min="7" max="7" width="14.42578125" bestFit="1" customWidth="1"/>
    <col min="8" max="8" width="12" bestFit="1" customWidth="1"/>
    <col min="9" max="9" width="39.140625" bestFit="1" customWidth="1"/>
    <col min="10" max="11" width="20.85546875" bestFit="1" customWidth="1"/>
    <col min="12" max="12" width="16.28515625" bestFit="1" customWidth="1"/>
    <col min="13" max="13" width="21.140625" bestFit="1" customWidth="1"/>
    <col min="14" max="14" width="19.28515625" bestFit="1" customWidth="1"/>
    <col min="15" max="15" width="18.28515625" bestFit="1" customWidth="1"/>
    <col min="16" max="16" width="14.28515625" bestFit="1" customWidth="1"/>
    <col min="17" max="17" width="40.140625" bestFit="1" customWidth="1"/>
    <col min="18" max="18" width="11.42578125" bestFit="1" customWidth="1"/>
    <col min="19" max="19" width="6" bestFit="1" customWidth="1"/>
    <col min="20" max="20" width="19.85546875" bestFit="1" customWidth="1"/>
    <col min="21" max="21" width="18.140625" bestFit="1" customWidth="1"/>
    <col min="22" max="22" width="24.28515625" bestFit="1" customWidth="1"/>
    <col min="23" max="23" width="20.42578125" bestFit="1" customWidth="1"/>
    <col min="24" max="24" width="18.42578125" bestFit="1" customWidth="1"/>
    <col min="25" max="25" width="28.85546875" bestFit="1" customWidth="1"/>
    <col min="26" max="26" width="16.140625" bestFit="1" customWidth="1"/>
    <col min="27" max="27" width="35.28515625" bestFit="1" customWidth="1"/>
    <col min="28" max="28" width="17.28515625" bestFit="1" customWidth="1"/>
    <col min="29" max="29" width="13.85546875" bestFit="1" customWidth="1"/>
    <col min="30" max="30" width="14.7109375" bestFit="1" customWidth="1"/>
    <col min="31" max="31" width="26.85546875" bestFit="1" customWidth="1"/>
    <col min="32" max="32" width="9.42578125" bestFit="1" customWidth="1"/>
    <col min="33" max="33" width="8.85546875" bestFit="1" customWidth="1"/>
    <col min="34" max="34" width="11.28515625" bestFit="1" customWidth="1"/>
    <col min="35" max="35" width="14.42578125" bestFit="1" customWidth="1"/>
    <col min="36" max="36" width="11.28515625" bestFit="1" customWidth="1"/>
    <col min="37" max="37" width="11.7109375" bestFit="1" customWidth="1"/>
    <col min="38" max="38" width="26.85546875" bestFit="1" customWidth="1"/>
    <col min="39" max="39" width="28.140625" bestFit="1" customWidth="1"/>
    <col min="40" max="40" width="42.140625" bestFit="1" customWidth="1"/>
    <col min="41" max="41" width="14" bestFit="1" customWidth="1"/>
    <col min="42" max="42" width="11" bestFit="1" customWidth="1"/>
    <col min="43" max="43" width="10" bestFit="1" customWidth="1"/>
    <col min="44" max="44" width="30.42578125" bestFit="1" customWidth="1"/>
    <col min="45" max="45" width="9" bestFit="1" customWidth="1"/>
    <col min="46" max="46" width="10.7109375" bestFit="1" customWidth="1"/>
    <col min="47" max="47" width="10.42578125" bestFit="1" customWidth="1"/>
    <col min="48" max="48" width="9.42578125" bestFit="1" customWidth="1"/>
    <col min="50" max="50" width="9.85546875" bestFit="1" customWidth="1"/>
    <col min="51" max="51" width="9.42578125" bestFit="1" customWidth="1"/>
    <col min="52" max="52" width="20" bestFit="1" customWidth="1"/>
    <col min="53" max="53" width="19.7109375" bestFit="1" customWidth="1"/>
    <col min="54" max="54" width="20.85546875" bestFit="1" customWidth="1"/>
    <col min="55" max="55" width="20.42578125" bestFit="1" customWidth="1"/>
    <col min="56" max="56" width="21.42578125" bestFit="1" customWidth="1"/>
    <col min="57" max="57" width="12" bestFit="1" customWidth="1"/>
    <col min="58" max="58" width="22.7109375" bestFit="1" customWidth="1"/>
    <col min="59" max="59" width="23.42578125" bestFit="1" customWidth="1"/>
    <col min="60" max="60" width="12.42578125" bestFit="1" customWidth="1"/>
    <col min="61" max="61" width="17.7109375" bestFit="1" customWidth="1"/>
    <col min="62" max="62" width="29.28515625" bestFit="1" customWidth="1"/>
    <col min="63" max="63" width="40.85546875" bestFit="1" customWidth="1"/>
    <col min="64" max="64" width="44.42578125" bestFit="1" customWidth="1"/>
    <col min="65" max="65" width="12.7109375" bestFit="1" customWidth="1"/>
    <col min="66" max="66" width="13.140625" bestFit="1" customWidth="1"/>
    <col min="67" max="67" width="18.42578125" bestFit="1" customWidth="1"/>
    <col min="68" max="68" width="12.140625" bestFit="1" customWidth="1"/>
    <col min="69" max="69" width="12.85546875" bestFit="1" customWidth="1"/>
    <col min="70" max="70" width="16.28515625" bestFit="1" customWidth="1"/>
    <col min="71" max="71" width="13.85546875" bestFit="1" customWidth="1"/>
    <col min="72" max="72" width="20.85546875" bestFit="1" customWidth="1"/>
  </cols>
  <sheetData>
    <row r="1" spans="1:72" x14ac:dyDescent="0.25">
      <c r="A1" s="3" t="s">
        <v>10</v>
      </c>
      <c r="B1" s="3" t="s">
        <v>11</v>
      </c>
      <c r="C1" s="3" t="s">
        <v>12</v>
      </c>
      <c r="D1" s="3" t="s">
        <v>7</v>
      </c>
      <c r="E1" s="3" t="s">
        <v>13</v>
      </c>
      <c r="F1" s="3" t="s">
        <v>14</v>
      </c>
      <c r="G1" s="3" t="s">
        <v>15</v>
      </c>
      <c r="H1" s="3" t="s">
        <v>16</v>
      </c>
      <c r="I1" s="3" t="s">
        <v>17</v>
      </c>
      <c r="J1" s="3" t="s">
        <v>18</v>
      </c>
      <c r="K1" s="3" t="s">
        <v>19</v>
      </c>
      <c r="L1" s="3" t="s">
        <v>20</v>
      </c>
      <c r="M1" s="3" t="s">
        <v>21</v>
      </c>
      <c r="N1" s="3" t="s">
        <v>22</v>
      </c>
      <c r="O1" s="3" t="s">
        <v>23</v>
      </c>
      <c r="P1" s="3" t="s">
        <v>24</v>
      </c>
      <c r="Q1" s="3" t="s">
        <v>25</v>
      </c>
      <c r="R1" s="3" t="s">
        <v>26</v>
      </c>
      <c r="S1" s="3" t="s">
        <v>27</v>
      </c>
      <c r="T1" s="3" t="s">
        <v>28</v>
      </c>
      <c r="U1" s="3" t="s">
        <v>29</v>
      </c>
      <c r="V1" s="3" t="s">
        <v>30</v>
      </c>
      <c r="W1" s="3" t="s">
        <v>31</v>
      </c>
      <c r="X1" s="3" t="s">
        <v>32</v>
      </c>
      <c r="Y1" s="3" t="s">
        <v>33</v>
      </c>
      <c r="Z1" s="3" t="s">
        <v>34</v>
      </c>
      <c r="AA1" s="3" t="s">
        <v>35</v>
      </c>
      <c r="AB1" s="3" t="s">
        <v>36</v>
      </c>
      <c r="AC1" s="3" t="s">
        <v>37</v>
      </c>
      <c r="AD1" s="3" t="s">
        <v>38</v>
      </c>
      <c r="AE1" s="3" t="s">
        <v>39</v>
      </c>
      <c r="AF1" s="3" t="s">
        <v>40</v>
      </c>
      <c r="AG1" s="3" t="s">
        <v>41</v>
      </c>
      <c r="AH1" s="3" t="s">
        <v>42</v>
      </c>
      <c r="AI1" s="3" t="s">
        <v>43</v>
      </c>
      <c r="AJ1" s="3" t="s">
        <v>44</v>
      </c>
      <c r="AK1" s="3" t="s">
        <v>45</v>
      </c>
      <c r="AL1" s="3" t="s">
        <v>46</v>
      </c>
      <c r="AM1" s="3" t="s">
        <v>47</v>
      </c>
      <c r="AN1" s="3" t="s">
        <v>48</v>
      </c>
      <c r="AO1" s="3" t="s">
        <v>49</v>
      </c>
      <c r="AP1" s="3" t="s">
        <v>50</v>
      </c>
      <c r="AQ1" s="3" t="s">
        <v>51</v>
      </c>
      <c r="AR1" s="3" t="s">
        <v>52</v>
      </c>
      <c r="AS1" s="3" t="s">
        <v>53</v>
      </c>
      <c r="AT1" s="3" t="s">
        <v>54</v>
      </c>
      <c r="AU1" s="3" t="s">
        <v>55</v>
      </c>
      <c r="AV1" s="3" t="s">
        <v>56</v>
      </c>
      <c r="AW1" s="3" t="s">
        <v>57</v>
      </c>
      <c r="AX1" s="3" t="s">
        <v>58</v>
      </c>
      <c r="AY1" s="3" t="s">
        <v>59</v>
      </c>
      <c r="AZ1" s="3" t="s">
        <v>60</v>
      </c>
      <c r="BA1" s="3" t="s">
        <v>61</v>
      </c>
      <c r="BB1" s="3" t="s">
        <v>62</v>
      </c>
      <c r="BC1" s="3" t="s">
        <v>63</v>
      </c>
      <c r="BD1" s="3" t="s">
        <v>64</v>
      </c>
      <c r="BE1" s="3" t="s">
        <v>65</v>
      </c>
      <c r="BF1" s="3" t="s">
        <v>66</v>
      </c>
      <c r="BG1" s="3" t="s">
        <v>67</v>
      </c>
      <c r="BH1" s="3" t="s">
        <v>68</v>
      </c>
      <c r="BI1" s="3" t="s">
        <v>69</v>
      </c>
      <c r="BJ1" s="3" t="s">
        <v>70</v>
      </c>
      <c r="BK1" s="3" t="s">
        <v>71</v>
      </c>
      <c r="BL1" s="3" t="s">
        <v>72</v>
      </c>
      <c r="BM1" s="3" t="s">
        <v>73</v>
      </c>
      <c r="BN1" s="3" t="s">
        <v>74</v>
      </c>
      <c r="BO1" s="3" t="s">
        <v>75</v>
      </c>
      <c r="BP1" s="3" t="s">
        <v>76</v>
      </c>
      <c r="BQ1" s="3" t="s">
        <v>77</v>
      </c>
      <c r="BR1" s="3" t="s">
        <v>78</v>
      </c>
      <c r="BS1" s="3" t="s">
        <v>79</v>
      </c>
      <c r="BT1" s="3" t="s">
        <v>80</v>
      </c>
    </row>
    <row r="2" spans="1:72" x14ac:dyDescent="0.25">
      <c r="A2" s="5">
        <v>46022</v>
      </c>
      <c r="B2" s="6" t="s">
        <v>93</v>
      </c>
      <c r="C2" s="6" t="s">
        <v>94</v>
      </c>
      <c r="D2" s="6" t="s">
        <v>95</v>
      </c>
      <c r="E2" s="6" t="s">
        <v>113</v>
      </c>
      <c r="F2" s="6" t="s">
        <v>113</v>
      </c>
      <c r="G2" s="6" t="s">
        <v>114</v>
      </c>
      <c r="H2" s="6" t="s">
        <v>86</v>
      </c>
      <c r="I2" s="6" t="s">
        <v>87</v>
      </c>
      <c r="J2" s="6" t="s">
        <v>88</v>
      </c>
      <c r="K2" s="6" t="s">
        <v>88</v>
      </c>
      <c r="L2" s="7">
        <v>75589400000</v>
      </c>
      <c r="M2" s="7">
        <v>1</v>
      </c>
      <c r="N2" s="7"/>
      <c r="O2" s="7">
        <v>1</v>
      </c>
      <c r="P2" s="7" t="s">
        <v>115</v>
      </c>
      <c r="Q2" s="8">
        <v>0</v>
      </c>
      <c r="R2" s="9" t="s">
        <v>81</v>
      </c>
      <c r="S2" s="9" t="s">
        <v>81</v>
      </c>
      <c r="T2" s="7">
        <v>0.99985532830277801</v>
      </c>
      <c r="U2" s="7">
        <v>75578464353.210007</v>
      </c>
      <c r="V2" s="7">
        <v>75589400000</v>
      </c>
      <c r="W2" s="7">
        <v>75589400000</v>
      </c>
      <c r="X2" s="7">
        <v>75589400000</v>
      </c>
      <c r="Y2" s="10"/>
      <c r="Z2" s="10"/>
      <c r="AA2" s="7">
        <v>0</v>
      </c>
      <c r="AB2" s="25">
        <v>99.486956758334301</v>
      </c>
      <c r="AC2" s="8">
        <v>99.487216703667102</v>
      </c>
      <c r="AD2" s="7">
        <v>0</v>
      </c>
      <c r="AE2" s="7">
        <v>10935646.789999999</v>
      </c>
      <c r="AF2" s="11">
        <v>46022</v>
      </c>
      <c r="AG2" s="6"/>
      <c r="AH2" s="12">
        <v>0</v>
      </c>
      <c r="AI2" s="11"/>
      <c r="AJ2" s="11">
        <v>46023</v>
      </c>
      <c r="AK2" s="11">
        <v>46023</v>
      </c>
      <c r="AL2" s="13">
        <v>1</v>
      </c>
      <c r="AM2" s="11">
        <v>46023</v>
      </c>
      <c r="AN2" s="6" t="s">
        <v>89</v>
      </c>
      <c r="AO2" s="6" t="s">
        <v>90</v>
      </c>
      <c r="AP2" s="13"/>
      <c r="AQ2" s="6"/>
      <c r="AR2" s="6" t="s">
        <v>91</v>
      </c>
      <c r="AS2" s="6"/>
      <c r="AT2" s="6"/>
      <c r="AU2" s="6"/>
      <c r="AV2" s="9"/>
      <c r="AW2" s="9"/>
      <c r="AX2" s="12"/>
      <c r="AY2" s="12"/>
      <c r="AZ2" s="12"/>
      <c r="BA2" s="12"/>
      <c r="BB2" s="13"/>
      <c r="BC2" s="13"/>
      <c r="BD2" s="6" t="s">
        <v>92</v>
      </c>
      <c r="BE2" s="9"/>
      <c r="BF2" s="12"/>
      <c r="BG2" s="12"/>
      <c r="BH2" s="7"/>
      <c r="BI2" s="7"/>
      <c r="BJ2" s="9">
        <v>0</v>
      </c>
      <c r="BK2" s="7">
        <v>0</v>
      </c>
      <c r="BL2" s="8">
        <v>0</v>
      </c>
      <c r="BM2" s="6" t="s">
        <v>83</v>
      </c>
      <c r="BN2" s="6" t="s">
        <v>84</v>
      </c>
      <c r="BO2" s="6" t="s">
        <v>85</v>
      </c>
      <c r="BP2" s="14">
        <v>1</v>
      </c>
      <c r="BQ2" s="6" t="s">
        <v>84</v>
      </c>
      <c r="BR2" s="7">
        <v>75979206182.389999</v>
      </c>
      <c r="BS2" s="7">
        <v>677916019</v>
      </c>
      <c r="BT2" s="7">
        <v>198522.38999939</v>
      </c>
    </row>
    <row r="3" spans="1:72" x14ac:dyDescent="0.25">
      <c r="A3" s="5">
        <v>46022</v>
      </c>
      <c r="B3" s="6" t="s">
        <v>93</v>
      </c>
      <c r="C3" s="6" t="s">
        <v>94</v>
      </c>
      <c r="D3" s="6" t="s">
        <v>95</v>
      </c>
      <c r="E3" s="6" t="s">
        <v>116</v>
      </c>
      <c r="F3" s="6" t="s">
        <v>116</v>
      </c>
      <c r="G3" s="6" t="s">
        <v>117</v>
      </c>
      <c r="H3" s="6" t="s">
        <v>96</v>
      </c>
      <c r="I3" s="6" t="s">
        <v>97</v>
      </c>
      <c r="J3" s="6" t="s">
        <v>110</v>
      </c>
      <c r="K3" s="6" t="s">
        <v>110</v>
      </c>
      <c r="L3" s="7">
        <v>3900000</v>
      </c>
      <c r="M3" s="7">
        <v>100</v>
      </c>
      <c r="N3" s="7">
        <v>99.882999999999996</v>
      </c>
      <c r="O3" s="7">
        <v>99.8994</v>
      </c>
      <c r="P3" s="7">
        <v>1.63999999999902E-2</v>
      </c>
      <c r="Q3" s="8">
        <v>1.6419210476247399E-2</v>
      </c>
      <c r="R3" s="9">
        <v>5.3428000000000004</v>
      </c>
      <c r="S3" s="9">
        <v>5.2496999999999998</v>
      </c>
      <c r="T3" s="7">
        <v>99.592500000000001</v>
      </c>
      <c r="U3" s="7">
        <v>388410750</v>
      </c>
      <c r="V3" s="7">
        <v>389616388.19999999</v>
      </c>
      <c r="W3" s="7">
        <v>389607660</v>
      </c>
      <c r="X3" s="7">
        <v>390000000</v>
      </c>
      <c r="Y3" s="10"/>
      <c r="Z3" s="10"/>
      <c r="AA3" s="7">
        <v>-8728.2000000000007</v>
      </c>
      <c r="AB3" s="25">
        <v>0.51278195650628</v>
      </c>
      <c r="AC3" s="8">
        <v>0.51278329633293296</v>
      </c>
      <c r="AD3" s="7">
        <v>0</v>
      </c>
      <c r="AE3" s="7">
        <v>1205638.2</v>
      </c>
      <c r="AF3" s="11">
        <v>46022</v>
      </c>
      <c r="AG3" s="6" t="s">
        <v>98</v>
      </c>
      <c r="AH3" s="12">
        <v>0</v>
      </c>
      <c r="AI3" s="11"/>
      <c r="AJ3" s="11">
        <v>46030</v>
      </c>
      <c r="AK3" s="11">
        <v>46030</v>
      </c>
      <c r="AL3" s="13">
        <v>8</v>
      </c>
      <c r="AM3" s="11">
        <v>46030</v>
      </c>
      <c r="AN3" s="6" t="s">
        <v>89</v>
      </c>
      <c r="AO3" s="6" t="s">
        <v>82</v>
      </c>
      <c r="AP3" s="13"/>
      <c r="AQ3" s="6"/>
      <c r="AR3" s="6" t="s">
        <v>99</v>
      </c>
      <c r="AS3" s="6"/>
      <c r="AT3" s="6" t="s">
        <v>98</v>
      </c>
      <c r="AU3" s="6" t="s">
        <v>98</v>
      </c>
      <c r="AV3" s="9">
        <v>5.2496999999999998</v>
      </c>
      <c r="AW3" s="9">
        <v>5.2496999999999998</v>
      </c>
      <c r="AX3" s="12">
        <v>99.8994</v>
      </c>
      <c r="AY3" s="12">
        <v>99.8994</v>
      </c>
      <c r="AZ3" s="12"/>
      <c r="BA3" s="12"/>
      <c r="BB3" s="13"/>
      <c r="BC3" s="13"/>
      <c r="BD3" s="6" t="s">
        <v>92</v>
      </c>
      <c r="BE3" s="9">
        <v>5.2496999999999998</v>
      </c>
      <c r="BF3" s="12"/>
      <c r="BG3" s="12"/>
      <c r="BH3" s="7">
        <v>99.8994</v>
      </c>
      <c r="BI3" s="7">
        <v>0</v>
      </c>
      <c r="BJ3" s="9">
        <v>0</v>
      </c>
      <c r="BK3" s="7">
        <v>0</v>
      </c>
      <c r="BL3" s="8">
        <v>0</v>
      </c>
      <c r="BM3" s="6" t="s">
        <v>83</v>
      </c>
      <c r="BN3" s="6" t="s">
        <v>84</v>
      </c>
      <c r="BO3" s="6" t="s">
        <v>85</v>
      </c>
      <c r="BP3" s="14">
        <v>1</v>
      </c>
      <c r="BQ3" s="6" t="s">
        <v>84</v>
      </c>
      <c r="BR3" s="7">
        <v>75979206182.389999</v>
      </c>
      <c r="BS3" s="7">
        <v>677916019</v>
      </c>
      <c r="BT3" s="7">
        <v>198522.38999939</v>
      </c>
    </row>
    <row r="4" spans="1:72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7"/>
      <c r="N4" s="7"/>
      <c r="O4" s="7"/>
      <c r="P4" s="7"/>
      <c r="Q4" s="8"/>
      <c r="R4" s="9"/>
      <c r="S4" s="9"/>
      <c r="T4" s="7"/>
      <c r="U4" s="7"/>
      <c r="V4" s="7"/>
      <c r="W4" s="7"/>
      <c r="X4" s="7"/>
      <c r="Y4" s="10"/>
      <c r="Z4" s="10"/>
      <c r="AA4" s="7"/>
      <c r="AB4" s="25"/>
      <c r="AC4" s="8"/>
      <c r="AD4" s="7"/>
      <c r="AE4" s="7"/>
      <c r="AF4" s="11"/>
      <c r="AG4" s="6"/>
      <c r="AH4" s="12"/>
      <c r="AI4" s="11"/>
      <c r="AJ4" s="11"/>
      <c r="AK4" s="11"/>
      <c r="AL4" s="13"/>
      <c r="AM4" s="11"/>
      <c r="AN4" s="6"/>
      <c r="AO4" s="6"/>
      <c r="AP4" s="13"/>
      <c r="AQ4" s="6"/>
      <c r="AR4" s="6"/>
      <c r="AS4" s="6"/>
      <c r="AT4" s="6"/>
      <c r="AU4" s="6"/>
      <c r="AV4" s="9"/>
      <c r="AW4" s="9"/>
      <c r="AX4" s="12"/>
      <c r="AY4" s="12"/>
      <c r="AZ4" s="12"/>
      <c r="BA4" s="12"/>
      <c r="BB4" s="13"/>
      <c r="BC4" s="13"/>
      <c r="BD4" s="6"/>
      <c r="BE4" s="9"/>
      <c r="BF4" s="12"/>
      <c r="BG4" s="12"/>
      <c r="BH4" s="7"/>
      <c r="BI4" s="7"/>
      <c r="BJ4" s="9"/>
      <c r="BK4" s="7"/>
      <c r="BL4" s="8"/>
      <c r="BM4" s="6"/>
      <c r="BN4" s="6"/>
      <c r="BO4" s="6"/>
      <c r="BP4" s="14"/>
      <c r="BQ4" s="6"/>
      <c r="BR4" s="7"/>
      <c r="BS4" s="7"/>
      <c r="BT4" s="7"/>
    </row>
    <row r="5" spans="1:72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7"/>
      <c r="P5" s="7"/>
      <c r="Q5" s="8"/>
      <c r="R5" s="9"/>
      <c r="S5" s="9"/>
      <c r="T5" s="7"/>
      <c r="U5" s="7"/>
      <c r="V5" s="7"/>
      <c r="W5" s="7"/>
      <c r="X5" s="7"/>
      <c r="Y5" s="10"/>
      <c r="Z5" s="10"/>
      <c r="AA5" s="7"/>
      <c r="AB5" s="8"/>
      <c r="AC5" s="8"/>
      <c r="AD5" s="7"/>
      <c r="AE5" s="7"/>
      <c r="AF5" s="11"/>
      <c r="AG5" s="6"/>
      <c r="AH5" s="12"/>
      <c r="AI5" s="11"/>
      <c r="AJ5" s="11"/>
      <c r="AK5" s="11"/>
      <c r="AL5" s="13"/>
      <c r="AM5" s="11"/>
      <c r="AN5" s="6"/>
      <c r="AO5" s="6"/>
      <c r="AP5" s="13"/>
      <c r="AQ5" s="6"/>
      <c r="AR5" s="6"/>
      <c r="AS5" s="6"/>
      <c r="AT5" s="6"/>
      <c r="AU5" s="6"/>
      <c r="AV5" s="9"/>
      <c r="AW5" s="9"/>
      <c r="AX5" s="12"/>
      <c r="AY5" s="12"/>
      <c r="AZ5" s="12"/>
      <c r="BA5" s="12"/>
      <c r="BB5" s="13"/>
      <c r="BC5" s="13"/>
      <c r="BD5" s="6"/>
      <c r="BE5" s="9"/>
      <c r="BF5" s="12"/>
      <c r="BG5" s="12"/>
      <c r="BH5" s="7"/>
      <c r="BI5" s="7"/>
      <c r="BJ5" s="9"/>
      <c r="BK5" s="7"/>
      <c r="BL5" s="8"/>
      <c r="BM5" s="6"/>
      <c r="BN5" s="6"/>
      <c r="BO5" s="6"/>
      <c r="BP5" s="14"/>
      <c r="BQ5" s="6"/>
      <c r="BR5" s="7"/>
      <c r="BS5" s="7"/>
      <c r="BT5" s="7"/>
    </row>
    <row r="6" spans="1:72" s="15" customFormat="1" ht="18" customHeight="1" x14ac:dyDescent="0.2">
      <c r="A6" s="3" t="s">
        <v>10</v>
      </c>
      <c r="B6" s="3" t="s">
        <v>11</v>
      </c>
      <c r="C6" s="3" t="s">
        <v>12</v>
      </c>
      <c r="D6" s="3" t="s">
        <v>7</v>
      </c>
      <c r="E6" s="3" t="s">
        <v>13</v>
      </c>
      <c r="F6" s="3" t="s">
        <v>14</v>
      </c>
      <c r="G6" s="3" t="s">
        <v>15</v>
      </c>
      <c r="H6" s="3" t="s">
        <v>16</v>
      </c>
      <c r="I6" s="3" t="s">
        <v>17</v>
      </c>
      <c r="J6" s="3" t="s">
        <v>18</v>
      </c>
      <c r="K6" s="3" t="s">
        <v>19</v>
      </c>
      <c r="L6" s="3" t="s">
        <v>20</v>
      </c>
      <c r="M6" s="3" t="s">
        <v>21</v>
      </c>
      <c r="N6" s="3" t="s">
        <v>22</v>
      </c>
      <c r="O6" s="3" t="s">
        <v>23</v>
      </c>
      <c r="P6" s="3" t="s">
        <v>24</v>
      </c>
      <c r="Q6" s="3" t="s">
        <v>25</v>
      </c>
      <c r="R6" s="3" t="s">
        <v>26</v>
      </c>
      <c r="S6" s="3" t="s">
        <v>27</v>
      </c>
      <c r="T6" s="3" t="s">
        <v>28</v>
      </c>
      <c r="U6" s="3" t="s">
        <v>29</v>
      </c>
      <c r="V6" s="3" t="s">
        <v>30</v>
      </c>
      <c r="W6" s="3" t="s">
        <v>31</v>
      </c>
      <c r="X6" s="3" t="s">
        <v>32</v>
      </c>
      <c r="Y6" s="3" t="s">
        <v>33</v>
      </c>
      <c r="Z6" s="3" t="s">
        <v>34</v>
      </c>
      <c r="AA6" s="3" t="s">
        <v>35</v>
      </c>
      <c r="AB6" s="3" t="s">
        <v>36</v>
      </c>
      <c r="AC6" s="3" t="s">
        <v>37</v>
      </c>
      <c r="AD6" s="3" t="s">
        <v>38</v>
      </c>
      <c r="AE6" s="3" t="s">
        <v>39</v>
      </c>
      <c r="AF6" s="3" t="s">
        <v>40</v>
      </c>
      <c r="AG6" s="3" t="s">
        <v>41</v>
      </c>
      <c r="AH6" s="3" t="s">
        <v>42</v>
      </c>
      <c r="AI6" s="3" t="s">
        <v>43</v>
      </c>
      <c r="AJ6" s="3" t="s">
        <v>44</v>
      </c>
      <c r="AK6" s="3" t="s">
        <v>45</v>
      </c>
      <c r="AL6" s="3" t="s">
        <v>46</v>
      </c>
      <c r="AM6" s="3" t="s">
        <v>47</v>
      </c>
      <c r="AN6" s="3" t="s">
        <v>48</v>
      </c>
      <c r="AO6" s="3" t="s">
        <v>49</v>
      </c>
      <c r="AP6" s="3" t="s">
        <v>50</v>
      </c>
      <c r="AQ6" s="3" t="s">
        <v>51</v>
      </c>
      <c r="AR6" s="3" t="s">
        <v>52</v>
      </c>
      <c r="AS6" s="3" t="s">
        <v>53</v>
      </c>
      <c r="AT6" s="3" t="s">
        <v>54</v>
      </c>
      <c r="AU6" s="3" t="s">
        <v>55</v>
      </c>
      <c r="AV6" s="3" t="s">
        <v>56</v>
      </c>
      <c r="AW6" s="3" t="s">
        <v>57</v>
      </c>
      <c r="AX6" s="3" t="s">
        <v>58</v>
      </c>
      <c r="AY6" s="3" t="s">
        <v>59</v>
      </c>
      <c r="AZ6" s="3" t="s">
        <v>60</v>
      </c>
      <c r="BA6" s="3" t="s">
        <v>61</v>
      </c>
      <c r="BB6" s="3" t="s">
        <v>62</v>
      </c>
      <c r="BC6" s="3" t="s">
        <v>63</v>
      </c>
      <c r="BD6" s="3" t="s">
        <v>64</v>
      </c>
      <c r="BE6" s="3" t="s">
        <v>65</v>
      </c>
      <c r="BF6" s="3" t="s">
        <v>66</v>
      </c>
      <c r="BG6" s="3" t="s">
        <v>67</v>
      </c>
      <c r="BH6" s="3" t="s">
        <v>68</v>
      </c>
      <c r="BI6" s="3" t="s">
        <v>69</v>
      </c>
      <c r="BJ6" s="3" t="s">
        <v>70</v>
      </c>
      <c r="BK6" s="3" t="s">
        <v>71</v>
      </c>
      <c r="BL6" s="3" t="s">
        <v>72</v>
      </c>
      <c r="BM6" s="3" t="s">
        <v>73</v>
      </c>
      <c r="BN6" s="3" t="s">
        <v>74</v>
      </c>
      <c r="BO6" s="3" t="s">
        <v>75</v>
      </c>
      <c r="BP6" s="3" t="s">
        <v>76</v>
      </c>
      <c r="BQ6" s="3" t="s">
        <v>77</v>
      </c>
      <c r="BR6" s="3" t="s">
        <v>78</v>
      </c>
      <c r="BS6" s="3" t="s">
        <v>79</v>
      </c>
      <c r="BT6" s="3" t="s">
        <v>80</v>
      </c>
    </row>
    <row r="7" spans="1:72" s="15" customFormat="1" ht="21.75" customHeight="1" x14ac:dyDescent="0.2">
      <c r="A7" s="5">
        <v>46022</v>
      </c>
      <c r="B7" s="6" t="s">
        <v>100</v>
      </c>
      <c r="C7" s="6" t="s">
        <v>101</v>
      </c>
      <c r="D7" s="6" t="s">
        <v>102</v>
      </c>
      <c r="E7" s="6" t="s">
        <v>113</v>
      </c>
      <c r="F7" s="6" t="s">
        <v>113</v>
      </c>
      <c r="G7" s="6" t="s">
        <v>114</v>
      </c>
      <c r="H7" s="6" t="s">
        <v>86</v>
      </c>
      <c r="I7" s="6" t="s">
        <v>87</v>
      </c>
      <c r="J7" s="6" t="s">
        <v>88</v>
      </c>
      <c r="K7" s="6" t="s">
        <v>88</v>
      </c>
      <c r="L7" s="7">
        <v>400000</v>
      </c>
      <c r="M7" s="7">
        <v>1</v>
      </c>
      <c r="N7" s="7"/>
      <c r="O7" s="7">
        <v>1</v>
      </c>
      <c r="P7" s="7" t="s">
        <v>115</v>
      </c>
      <c r="Q7" s="8">
        <v>0</v>
      </c>
      <c r="R7" s="9" t="s">
        <v>81</v>
      </c>
      <c r="S7" s="9" t="s">
        <v>81</v>
      </c>
      <c r="T7" s="7">
        <v>0.99985380000000001</v>
      </c>
      <c r="U7" s="7">
        <v>399941.52</v>
      </c>
      <c r="V7" s="7">
        <v>400000</v>
      </c>
      <c r="W7" s="7">
        <v>400000</v>
      </c>
      <c r="X7" s="7">
        <v>400000</v>
      </c>
      <c r="Y7" s="10"/>
      <c r="Z7" s="10"/>
      <c r="AA7" s="7">
        <v>0</v>
      </c>
      <c r="AB7" s="8">
        <v>4.28258087946497E-2</v>
      </c>
      <c r="AC7" s="8">
        <v>4.3399251325367802E-2</v>
      </c>
      <c r="AD7" s="7">
        <v>0</v>
      </c>
      <c r="AE7" s="7">
        <v>58.48</v>
      </c>
      <c r="AF7" s="11">
        <v>46022</v>
      </c>
      <c r="AG7" s="6"/>
      <c r="AH7" s="12">
        <v>0</v>
      </c>
      <c r="AI7" s="11"/>
      <c r="AJ7" s="11">
        <v>46023</v>
      </c>
      <c r="AK7" s="11">
        <v>46023</v>
      </c>
      <c r="AL7" s="13">
        <v>1</v>
      </c>
      <c r="AM7" s="11">
        <v>46023</v>
      </c>
      <c r="AN7" s="6" t="s">
        <v>89</v>
      </c>
      <c r="AO7" s="6" t="s">
        <v>90</v>
      </c>
      <c r="AP7" s="13"/>
      <c r="AQ7" s="6"/>
      <c r="AR7" s="6" t="s">
        <v>91</v>
      </c>
      <c r="AS7" s="6"/>
      <c r="AT7" s="6"/>
      <c r="AU7" s="6"/>
      <c r="AV7" s="9"/>
      <c r="AW7" s="9"/>
      <c r="AX7" s="12"/>
      <c r="AY7" s="12"/>
      <c r="AZ7" s="12"/>
      <c r="BA7" s="12"/>
      <c r="BB7" s="13"/>
      <c r="BC7" s="13"/>
      <c r="BD7" s="6" t="s">
        <v>92</v>
      </c>
      <c r="BE7" s="9"/>
      <c r="BF7" s="12"/>
      <c r="BG7" s="12"/>
      <c r="BH7" s="7"/>
      <c r="BI7" s="7"/>
      <c r="BJ7" s="9">
        <v>0</v>
      </c>
      <c r="BK7" s="7">
        <v>0</v>
      </c>
      <c r="BL7" s="8">
        <v>0</v>
      </c>
      <c r="BM7" s="6" t="s">
        <v>83</v>
      </c>
      <c r="BN7" s="6" t="s">
        <v>84</v>
      </c>
      <c r="BO7" s="6" t="s">
        <v>85</v>
      </c>
      <c r="BP7" s="14">
        <v>1</v>
      </c>
      <c r="BQ7" s="6" t="s">
        <v>84</v>
      </c>
      <c r="BR7" s="7">
        <v>934016218.86000001</v>
      </c>
      <c r="BS7" s="7">
        <v>31451094</v>
      </c>
      <c r="BT7" s="7">
        <v>12341333.27</v>
      </c>
    </row>
    <row r="8" spans="1:72" s="15" customFormat="1" ht="21.75" customHeight="1" x14ac:dyDescent="0.2">
      <c r="A8" s="5">
        <v>46022</v>
      </c>
      <c r="B8" s="6" t="s">
        <v>100</v>
      </c>
      <c r="C8" s="6" t="s">
        <v>101</v>
      </c>
      <c r="D8" s="6" t="s">
        <v>102</v>
      </c>
      <c r="E8" s="6" t="s">
        <v>103</v>
      </c>
      <c r="F8" s="6" t="s">
        <v>103</v>
      </c>
      <c r="G8" s="6" t="s">
        <v>104</v>
      </c>
      <c r="H8" s="6" t="s">
        <v>105</v>
      </c>
      <c r="I8" s="6" t="s">
        <v>106</v>
      </c>
      <c r="J8" s="6" t="s">
        <v>99</v>
      </c>
      <c r="K8" s="6" t="s">
        <v>99</v>
      </c>
      <c r="L8" s="7">
        <v>4275300</v>
      </c>
      <c r="M8" s="7">
        <v>100</v>
      </c>
      <c r="N8" s="7">
        <v>98.052099999999996</v>
      </c>
      <c r="O8" s="7">
        <v>98.114599999999996</v>
      </c>
      <c r="P8" s="7">
        <v>6.25E-2</v>
      </c>
      <c r="Q8" s="8">
        <v>6.3741623075895398E-2</v>
      </c>
      <c r="R8" s="9">
        <v>6.6111000000000004</v>
      </c>
      <c r="S8" s="9">
        <v>6.6020000000000003</v>
      </c>
      <c r="T8" s="7">
        <v>98.211970853507395</v>
      </c>
      <c r="U8" s="7">
        <v>419885638.99000001</v>
      </c>
      <c r="V8" s="7">
        <v>419885638.99000001</v>
      </c>
      <c r="W8" s="7">
        <v>419469349.38</v>
      </c>
      <c r="X8" s="7">
        <v>427530000</v>
      </c>
      <c r="Y8" s="10"/>
      <c r="Z8" s="10"/>
      <c r="AA8" s="7">
        <v>-416289.61</v>
      </c>
      <c r="AB8" s="8">
        <v>44.910285379409899</v>
      </c>
      <c r="AC8" s="8">
        <v>45.511639292577797</v>
      </c>
      <c r="AD8" s="7">
        <v>4209745.4000000004</v>
      </c>
      <c r="AE8" s="7">
        <v>0</v>
      </c>
      <c r="AF8" s="11">
        <v>46022</v>
      </c>
      <c r="AG8" s="6" t="s">
        <v>98</v>
      </c>
      <c r="AH8" s="12">
        <v>6.33</v>
      </c>
      <c r="AI8" s="11">
        <v>45966</v>
      </c>
      <c r="AJ8" s="11">
        <v>46147</v>
      </c>
      <c r="AK8" s="11">
        <v>49434</v>
      </c>
      <c r="AL8" s="13">
        <v>3412</v>
      </c>
      <c r="AM8" s="11">
        <v>49434</v>
      </c>
      <c r="AN8" s="6" t="s">
        <v>89</v>
      </c>
      <c r="AO8" s="6" t="s">
        <v>82</v>
      </c>
      <c r="AP8" s="13"/>
      <c r="AQ8" s="6"/>
      <c r="AR8" s="6" t="s">
        <v>99</v>
      </c>
      <c r="AS8" s="6"/>
      <c r="AT8" s="6" t="s">
        <v>98</v>
      </c>
      <c r="AU8" s="6" t="s">
        <v>98</v>
      </c>
      <c r="AV8" s="9">
        <v>6.6020000000000003</v>
      </c>
      <c r="AW8" s="9">
        <v>6.6020000000000003</v>
      </c>
      <c r="AX8" s="12">
        <v>98.114699999999999</v>
      </c>
      <c r="AY8" s="12">
        <v>98.114500000000007</v>
      </c>
      <c r="AZ8" s="12">
        <v>6.8745000000000003</v>
      </c>
      <c r="BA8" s="12">
        <v>6.8745000000000003</v>
      </c>
      <c r="BB8" s="13">
        <v>7.1014191799999997</v>
      </c>
      <c r="BC8" s="13">
        <v>7.1014161900000001</v>
      </c>
      <c r="BD8" s="6" t="s">
        <v>92</v>
      </c>
      <c r="BE8" s="9">
        <v>6.6020000000000003</v>
      </c>
      <c r="BF8" s="12">
        <v>6.8745000000000003</v>
      </c>
      <c r="BG8" s="12">
        <v>7.1013999999999999</v>
      </c>
      <c r="BH8" s="7">
        <v>98.114599999999996</v>
      </c>
      <c r="BI8" s="7">
        <v>1.99999999992428E-4</v>
      </c>
      <c r="BJ8" s="9">
        <v>2.0384305307199501E-4</v>
      </c>
      <c r="BK8" s="7">
        <v>0</v>
      </c>
      <c r="BL8" s="8">
        <v>0</v>
      </c>
      <c r="BM8" s="6" t="s">
        <v>83</v>
      </c>
      <c r="BN8" s="6" t="s">
        <v>84</v>
      </c>
      <c r="BO8" s="6" t="s">
        <v>85</v>
      </c>
      <c r="BP8" s="14">
        <v>1</v>
      </c>
      <c r="BQ8" s="6" t="s">
        <v>84</v>
      </c>
      <c r="BR8" s="7">
        <v>934016218.86000001</v>
      </c>
      <c r="BS8" s="7">
        <v>31451094</v>
      </c>
      <c r="BT8" s="7">
        <v>12341333.27</v>
      </c>
    </row>
    <row r="9" spans="1:72" s="15" customFormat="1" ht="21.75" customHeight="1" x14ac:dyDescent="0.2">
      <c r="A9" s="5">
        <v>46022</v>
      </c>
      <c r="B9" s="6" t="s">
        <v>100</v>
      </c>
      <c r="C9" s="6" t="s">
        <v>101</v>
      </c>
      <c r="D9" s="6" t="s">
        <v>102</v>
      </c>
      <c r="E9" s="6" t="s">
        <v>111</v>
      </c>
      <c r="F9" s="6" t="s">
        <v>111</v>
      </c>
      <c r="G9" s="6" t="s">
        <v>112</v>
      </c>
      <c r="H9" s="6" t="s">
        <v>105</v>
      </c>
      <c r="I9" s="6" t="s">
        <v>106</v>
      </c>
      <c r="J9" s="6" t="s">
        <v>110</v>
      </c>
      <c r="K9" s="6" t="s">
        <v>110</v>
      </c>
      <c r="L9" s="7">
        <v>2798200</v>
      </c>
      <c r="M9" s="7">
        <v>100</v>
      </c>
      <c r="N9" s="7">
        <v>99.277699999999996</v>
      </c>
      <c r="O9" s="7">
        <v>99.135900000000007</v>
      </c>
      <c r="P9" s="7">
        <v>-0.14180000000000301</v>
      </c>
      <c r="Q9" s="8">
        <v>-0.14283167317534901</v>
      </c>
      <c r="R9" s="9">
        <v>6.5796000000000001</v>
      </c>
      <c r="S9" s="9">
        <v>6.5995999999999997</v>
      </c>
      <c r="T9" s="7">
        <v>99.302753198484695</v>
      </c>
      <c r="U9" s="7">
        <v>277868964</v>
      </c>
      <c r="V9" s="7">
        <v>277868964</v>
      </c>
      <c r="W9" s="7">
        <v>277402075.38</v>
      </c>
      <c r="X9" s="7">
        <v>279820000</v>
      </c>
      <c r="Y9" s="10"/>
      <c r="Z9" s="10"/>
      <c r="AA9" s="7">
        <v>-466888.62</v>
      </c>
      <c r="AB9" s="8">
        <v>29.699920598657201</v>
      </c>
      <c r="AC9" s="8">
        <v>30.097605968988098</v>
      </c>
      <c r="AD9" s="7">
        <v>4281246</v>
      </c>
      <c r="AE9" s="7">
        <v>0</v>
      </c>
      <c r="AF9" s="11">
        <v>46022</v>
      </c>
      <c r="AG9" s="6" t="s">
        <v>98</v>
      </c>
      <c r="AH9" s="12">
        <v>6.48</v>
      </c>
      <c r="AI9" s="11">
        <v>45936</v>
      </c>
      <c r="AJ9" s="11">
        <v>46118</v>
      </c>
      <c r="AK9" s="11">
        <v>49588</v>
      </c>
      <c r="AL9" s="13">
        <v>3566</v>
      </c>
      <c r="AM9" s="11">
        <v>49588</v>
      </c>
      <c r="AN9" s="6" t="s">
        <v>89</v>
      </c>
      <c r="AO9" s="6" t="s">
        <v>82</v>
      </c>
      <c r="AP9" s="13"/>
      <c r="AQ9" s="6"/>
      <c r="AR9" s="6" t="s">
        <v>99</v>
      </c>
      <c r="AS9" s="6"/>
      <c r="AT9" s="6" t="s">
        <v>98</v>
      </c>
      <c r="AU9" s="6" t="s">
        <v>98</v>
      </c>
      <c r="AV9" s="9">
        <v>6.5995999999999997</v>
      </c>
      <c r="AW9" s="9">
        <v>6.5995999999999997</v>
      </c>
      <c r="AX9" s="12">
        <v>99.1357</v>
      </c>
      <c r="AY9" s="12">
        <v>99.135999999999996</v>
      </c>
      <c r="AZ9" s="12">
        <v>7.0313999999999997</v>
      </c>
      <c r="BA9" s="12">
        <v>7.0313999999999997</v>
      </c>
      <c r="BB9" s="13">
        <v>7.2634600799999998</v>
      </c>
      <c r="BC9" s="13">
        <v>7.26346428</v>
      </c>
      <c r="BD9" s="6" t="s">
        <v>92</v>
      </c>
      <c r="BE9" s="9">
        <v>6.5995999999999997</v>
      </c>
      <c r="BF9" s="12">
        <v>7.0313999999999997</v>
      </c>
      <c r="BG9" s="12">
        <v>7.2634999999999996</v>
      </c>
      <c r="BH9" s="7">
        <v>99.135900000000007</v>
      </c>
      <c r="BI9" s="7">
        <v>-3.0000000000995902E-4</v>
      </c>
      <c r="BJ9" s="9">
        <v>-3.0261550582681999E-4</v>
      </c>
      <c r="BK9" s="7">
        <v>0</v>
      </c>
      <c r="BL9" s="8">
        <v>0</v>
      </c>
      <c r="BM9" s="6" t="s">
        <v>83</v>
      </c>
      <c r="BN9" s="6" t="s">
        <v>84</v>
      </c>
      <c r="BO9" s="6" t="s">
        <v>85</v>
      </c>
      <c r="BP9" s="14">
        <v>1</v>
      </c>
      <c r="BQ9" s="6" t="s">
        <v>84</v>
      </c>
      <c r="BR9" s="7">
        <v>934016218.86000001</v>
      </c>
      <c r="BS9" s="7">
        <v>31451094</v>
      </c>
      <c r="BT9" s="7">
        <v>12341333.27</v>
      </c>
    </row>
    <row r="10" spans="1:72" s="15" customFormat="1" ht="21.75" customHeight="1" x14ac:dyDescent="0.2">
      <c r="A10" s="5">
        <v>46022</v>
      </c>
      <c r="B10" s="6" t="s">
        <v>100</v>
      </c>
      <c r="C10" s="6" t="s">
        <v>101</v>
      </c>
      <c r="D10" s="6" t="s">
        <v>102</v>
      </c>
      <c r="E10" s="6" t="s">
        <v>107</v>
      </c>
      <c r="F10" s="6" t="s">
        <v>107</v>
      </c>
      <c r="G10" s="6" t="s">
        <v>108</v>
      </c>
      <c r="H10" s="6" t="s">
        <v>105</v>
      </c>
      <c r="I10" s="6" t="s">
        <v>106</v>
      </c>
      <c r="J10" s="6" t="s">
        <v>99</v>
      </c>
      <c r="K10" s="6" t="s">
        <v>99</v>
      </c>
      <c r="L10" s="7">
        <v>2224100</v>
      </c>
      <c r="M10" s="7">
        <v>100</v>
      </c>
      <c r="N10" s="7">
        <v>100.9825</v>
      </c>
      <c r="O10" s="7">
        <v>100.8963</v>
      </c>
      <c r="P10" s="7">
        <v>-8.6199999999991006E-2</v>
      </c>
      <c r="Q10" s="8">
        <v>-8.5361324982042394E-2</v>
      </c>
      <c r="R10" s="9">
        <v>6.6383000000000001</v>
      </c>
      <c r="S10" s="9">
        <v>6.6513</v>
      </c>
      <c r="T10" s="7">
        <v>101.191732093881</v>
      </c>
      <c r="U10" s="7">
        <v>225060531.34999999</v>
      </c>
      <c r="V10" s="7">
        <v>225060531.34999999</v>
      </c>
      <c r="W10" s="7">
        <v>224403460.83000001</v>
      </c>
      <c r="X10" s="7">
        <v>222410000</v>
      </c>
      <c r="Y10" s="10"/>
      <c r="Z10" s="10"/>
      <c r="AA10" s="7">
        <v>-657070.52</v>
      </c>
      <c r="AB10" s="8">
        <v>24.0256492659081</v>
      </c>
      <c r="AC10" s="8">
        <v>24.3473554871087</v>
      </c>
      <c r="AD10" s="7">
        <v>3523715.77</v>
      </c>
      <c r="AE10" s="7">
        <v>0</v>
      </c>
      <c r="AF10" s="11">
        <v>46022</v>
      </c>
      <c r="AG10" s="6" t="s">
        <v>98</v>
      </c>
      <c r="AH10" s="12">
        <v>6.79</v>
      </c>
      <c r="AI10" s="11">
        <v>45937</v>
      </c>
      <c r="AJ10" s="11">
        <v>46119</v>
      </c>
      <c r="AK10" s="11">
        <v>49224</v>
      </c>
      <c r="AL10" s="13">
        <v>3202</v>
      </c>
      <c r="AM10" s="11">
        <v>49224</v>
      </c>
      <c r="AN10" s="6" t="s">
        <v>89</v>
      </c>
      <c r="AO10" s="6" t="s">
        <v>82</v>
      </c>
      <c r="AP10" s="13"/>
      <c r="AQ10" s="6"/>
      <c r="AR10" s="6" t="s">
        <v>99</v>
      </c>
      <c r="AS10" s="6"/>
      <c r="AT10" s="6" t="s">
        <v>98</v>
      </c>
      <c r="AU10" s="6" t="s">
        <v>98</v>
      </c>
      <c r="AV10" s="9">
        <v>6.6513</v>
      </c>
      <c r="AW10" s="9">
        <v>6.6513</v>
      </c>
      <c r="AX10" s="12">
        <v>100.89619999999999</v>
      </c>
      <c r="AY10" s="12">
        <v>100.8964</v>
      </c>
      <c r="AZ10" s="12">
        <v>6.4421999999999997</v>
      </c>
      <c r="BA10" s="12">
        <v>6.4421999999999997</v>
      </c>
      <c r="BB10" s="13">
        <v>6.6564501700000003</v>
      </c>
      <c r="BC10" s="13">
        <v>6.6564530399999997</v>
      </c>
      <c r="BD10" s="6" t="s">
        <v>92</v>
      </c>
      <c r="BE10" s="9">
        <v>6.6513</v>
      </c>
      <c r="BF10" s="12">
        <v>6.4421999999999997</v>
      </c>
      <c r="BG10" s="12">
        <v>6.6565000000000003</v>
      </c>
      <c r="BH10" s="7">
        <v>100.8963</v>
      </c>
      <c r="BI10" s="7">
        <v>-1.99999999992428E-4</v>
      </c>
      <c r="BJ10" s="9">
        <v>-1.9822352079902801E-4</v>
      </c>
      <c r="BK10" s="7">
        <v>0</v>
      </c>
      <c r="BL10" s="8">
        <v>0</v>
      </c>
      <c r="BM10" s="6" t="s">
        <v>83</v>
      </c>
      <c r="BN10" s="6" t="s">
        <v>84</v>
      </c>
      <c r="BO10" s="6" t="s">
        <v>85</v>
      </c>
      <c r="BP10" s="14">
        <v>1</v>
      </c>
      <c r="BQ10" s="6" t="s">
        <v>84</v>
      </c>
      <c r="BR10" s="7">
        <v>934016218.86000001</v>
      </c>
      <c r="BS10" s="7">
        <v>31451094</v>
      </c>
      <c r="BT10" s="7">
        <v>12341333.27</v>
      </c>
    </row>
    <row r="12" spans="1:72" x14ac:dyDescent="0.25">
      <c r="AB12" s="16"/>
    </row>
    <row r="13" spans="1:72" x14ac:dyDescent="0.25">
      <c r="W13" s="20"/>
      <c r="AD13" s="20"/>
    </row>
    <row r="14" spans="1:72" x14ac:dyDescent="0.25">
      <c r="AB14" s="20"/>
      <c r="AD14" s="21"/>
      <c r="AE14" s="20"/>
    </row>
    <row r="16" spans="1:72" x14ac:dyDescent="0.25">
      <c r="AB16" s="24">
        <f>AB3+AB4</f>
        <v>0.51278195650628</v>
      </c>
    </row>
    <row r="17" spans="23:24" x14ac:dyDescent="0.25">
      <c r="W17" s="20"/>
    </row>
    <row r="18" spans="23:24" x14ac:dyDescent="0.25">
      <c r="X18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DIRF</vt:lpstr>
      <vt:lpstr>Portfolio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Degamwar</dc:creator>
  <cp:lastModifiedBy>Akshay Degamwar</cp:lastModifiedBy>
  <dcterms:created xsi:type="dcterms:W3CDTF">2025-04-01T06:16:29Z</dcterms:created>
  <dcterms:modified xsi:type="dcterms:W3CDTF">2026-01-17T09:25:52Z</dcterms:modified>
</cp:coreProperties>
</file>